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I20" i="60" l="1"/>
  <c r="J20" i="60"/>
  <c r="K20" i="60"/>
  <c r="L20" i="60"/>
  <c r="M20" i="60"/>
  <c r="N20" i="60"/>
  <c r="O20" i="60"/>
  <c r="P20" i="60"/>
  <c r="Q20" i="60"/>
  <c r="H19" i="60" l="1"/>
  <c r="H20" i="60" s="1"/>
  <c r="H21" i="60" l="1"/>
  <c r="P21" i="60"/>
  <c r="Q21" i="60"/>
  <c r="O21" i="60"/>
  <c r="N21" i="60"/>
  <c r="L21" i="60"/>
  <c r="K21" i="60"/>
  <c r="J21" i="60"/>
  <c r="I21" i="60"/>
  <c r="M21" i="60"/>
  <c r="H24" i="60" l="1"/>
  <c r="H25" i="60" s="1"/>
  <c r="E20" i="60"/>
  <c r="F20" i="60"/>
  <c r="U20" i="60" l="1"/>
  <c r="U21" i="60" l="1"/>
  <c r="V20" i="60" l="1"/>
  <c r="V21" i="60" s="1"/>
  <c r="T20" i="60"/>
  <c r="T21" i="60" s="1"/>
  <c r="D20" i="60" l="1"/>
  <c r="D21" i="60" s="1"/>
  <c r="F21" i="60" l="1"/>
  <c r="H29" i="60" s="1"/>
  <c r="G20" i="60"/>
  <c r="G21" i="60" s="1"/>
  <c r="E21" i="60" l="1"/>
  <c r="H28" i="60" s="1"/>
  <c r="H30" i="60" s="1"/>
  <c r="S20" i="60"/>
  <c r="R20" i="60"/>
  <c r="D30" i="60"/>
  <c r="S21" i="60" l="1"/>
  <c r="R21" i="60"/>
  <c r="H27" i="60"/>
</calcChain>
</file>

<file path=xl/sharedStrings.xml><?xml version="1.0" encoding="utf-8"?>
<sst xmlns="http://schemas.openxmlformats.org/spreadsheetml/2006/main" count="59" uniqueCount="53">
  <si>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</si>
  <si>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</si>
  <si>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</si>
  <si>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</si>
  <si>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</si>
  <si>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</si>
  <si>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</si>
  <si>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</si>
  <si>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</si>
  <si>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</si>
  <si>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</si>
  <si>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</si>
  <si>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</si>
  <si>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</si>
  <si>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</si>
  <si>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</si>
  <si>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</si>
  <si>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</si>
  <si>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</si>
  <si>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</si>
  <si>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</si>
  <si>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</si>
  <si>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</si>
  <si>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</si>
  <si>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</si>
  <si>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</si>
  <si>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</si>
  <si>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</si>
  <si>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</si>
  <si>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</si>
  <si>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</si>
  <si>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</si>
  <si>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</si>
  <si>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</si>
  <si>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</si>
  <si>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</si>
  <si>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</si>
  <si>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</si>
  <si>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</si>
  <si>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</si>
  <si>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</si>
  <si>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</si>
  <si>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</si>
  <si>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</si>
  <si>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Инженер по ПСР ОППР</t>
  </si>
  <si>
    <t>НДС  20%</t>
  </si>
  <si>
    <t>действующий на основании доверенности № 410 от 12.10.2022</t>
  </si>
  <si>
    <t xml:space="preserve">Основание: Ведомость объемов  работ № 1 утвержденная   Нелюбовым А.В </t>
  </si>
  <si>
    <t>Составлен в ценах по состоянию на 4 квартал 2023 года</t>
  </si>
  <si>
    <t xml:space="preserve">по объекту (работ/услуг): «  Выполнение работ по техническому обслуживанию земснаряда на филиале ТЭЦ-9 в г.Ангарске» </t>
  </si>
  <si>
    <t>Выполнение работ по  техническому обслуживанию земснаряда на филиале ТЭЦ-9 в г.Ангарске</t>
  </si>
  <si>
    <t xml:space="preserve">Индекс-дефлятор на материалы и ЭММ на 4  кв 2023г от  3  кв  2023 </t>
  </si>
  <si>
    <t>С.Н. Квасникова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</si>
</sst>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7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9" fontId="25" fillId="0" borderId="2" xfId="0" applyNumberFormat="1" applyFont="1" applyFill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9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23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30" fillId="0" borderId="0" xfId="0" applyNumberFormat="1" applyFont="1" applyBorder="1" applyAlignment="1">
      <alignment horizontal="left"/>
    </xf>
    <xf numFmtId="3" fontId="29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3" fontId="30" fillId="0" borderId="0" xfId="0" applyNumberFormat="1" applyFont="1" applyBorder="1" applyAlignment="1">
      <alignment horizontal="left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1"/>
  <sheetViews>
    <sheetView tabSelected="1" view="pageBreakPreview" zoomScale="80" zoomScaleNormal="75" zoomScaleSheetLayoutView="80" zoomScalePageLayoutView="70" workbookViewId="0">
      <selection activeCell="A8" sqref="A8:U8"/>
    </sheetView>
  </sheetViews>
  <sheetFormatPr defaultColWidth="9.140625" defaultRowHeight="15" outlineLevelCol="1"/>
  <cols>
    <col min="1" max="1" width="4.28515625" style="5" customWidth="1"/>
    <col min="2" max="2" width="40.5703125" style="5" customWidth="1"/>
    <col min="3" max="3" width="11.85546875" style="5" customWidth="1"/>
    <col min="4" max="4" width="11.85546875" style="5" hidden="1" customWidth="1" outlineLevel="1"/>
    <col min="5" max="5" width="10.85546875" style="5" hidden="1" customWidth="1" outlineLevel="1"/>
    <col min="6" max="6" width="10" style="8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7.649999999999999" customHeight="1">
      <c r="A1" s="46"/>
      <c r="B1" s="47"/>
      <c r="C1" s="48"/>
      <c r="F1" s="49"/>
      <c r="M1" s="74"/>
      <c r="N1" s="75"/>
      <c r="O1" s="111" t="s">
        <v>23</v>
      </c>
      <c r="P1" s="111"/>
      <c r="Q1" s="111"/>
    </row>
    <row r="2" spans="1:22" s="7" customFormat="1" ht="39" customHeight="1">
      <c r="A2" s="46"/>
      <c r="B2" s="47"/>
      <c r="C2" s="48"/>
      <c r="F2" s="49"/>
      <c r="M2" s="112" t="s">
        <v>38</v>
      </c>
      <c r="N2" s="112"/>
      <c r="O2" s="112"/>
      <c r="P2" s="112"/>
      <c r="Q2" s="112"/>
    </row>
    <row r="3" spans="1:22" s="7" customFormat="1" ht="28.9" customHeight="1">
      <c r="A3" s="46"/>
      <c r="B3" s="47"/>
      <c r="C3" s="48"/>
      <c r="F3" s="50"/>
      <c r="G3" s="50"/>
      <c r="M3" s="76"/>
      <c r="N3" s="113" t="s">
        <v>39</v>
      </c>
      <c r="O3" s="113"/>
      <c r="P3" s="113"/>
      <c r="Q3" s="113"/>
    </row>
    <row r="4" spans="1:22" s="7" customFormat="1" ht="21.75" customHeight="1">
      <c r="A4" s="46"/>
      <c r="B4" s="47"/>
      <c r="C4" s="48"/>
      <c r="F4" s="50"/>
      <c r="G4" s="50"/>
      <c r="M4" s="76"/>
      <c r="N4" s="116" t="s">
        <v>40</v>
      </c>
      <c r="O4" s="116"/>
      <c r="P4" s="116"/>
      <c r="Q4" s="116"/>
    </row>
    <row r="5" spans="1:22" s="7" customFormat="1" ht="21.75" customHeight="1">
      <c r="A5" s="46"/>
      <c r="B5" s="47"/>
      <c r="C5" s="48"/>
      <c r="F5" s="50"/>
      <c r="G5" s="50"/>
      <c r="M5" s="77"/>
      <c r="N5" s="78"/>
      <c r="O5" s="78"/>
      <c r="P5" s="78"/>
      <c r="Q5" s="78" t="s">
        <v>46</v>
      </c>
    </row>
    <row r="6" spans="1:22" s="7" customFormat="1" ht="21.75" customHeight="1">
      <c r="A6" s="46"/>
      <c r="B6" s="47"/>
      <c r="C6" s="48"/>
      <c r="F6" s="50"/>
      <c r="G6" s="50"/>
      <c r="M6" s="79"/>
      <c r="N6" s="80"/>
      <c r="O6" s="81"/>
      <c r="P6" s="82"/>
      <c r="Q6" s="83"/>
    </row>
    <row r="7" spans="1:22" s="38" customFormat="1" ht="24.95" customHeight="1">
      <c r="A7" s="114" t="s">
        <v>33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</row>
    <row r="8" spans="1:22" s="38" customFormat="1" ht="57.75" customHeight="1">
      <c r="A8" s="115" t="s">
        <v>49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</row>
    <row r="9" spans="1:22" ht="24.2" customHeight="1">
      <c r="A9" s="104" t="s">
        <v>47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</row>
    <row r="10" spans="1:22" s="12" customFormat="1" ht="22.35" customHeight="1">
      <c r="A10" s="9" t="s">
        <v>3</v>
      </c>
      <c r="B10" s="10"/>
      <c r="C10" s="10"/>
      <c r="D10" s="10"/>
      <c r="F10" s="13"/>
      <c r="I10" s="11"/>
      <c r="J10" s="11"/>
    </row>
    <row r="11" spans="1:22" s="12" customFormat="1" ht="30.75" customHeight="1">
      <c r="A11" s="94" t="s">
        <v>20</v>
      </c>
      <c r="B11" s="94"/>
      <c r="C11" s="95"/>
      <c r="D11" s="95"/>
      <c r="E11" s="72"/>
      <c r="F11" s="56"/>
      <c r="G11" s="72"/>
      <c r="H11" s="72"/>
      <c r="I11" s="14"/>
      <c r="J11" s="14"/>
      <c r="M11" s="62"/>
      <c r="N11" s="61"/>
      <c r="O11" s="61"/>
      <c r="P11" s="63"/>
    </row>
    <row r="12" spans="1:22" s="12" customFormat="1" ht="30.75" customHeight="1">
      <c r="A12" s="108" t="s">
        <v>51</v>
      </c>
      <c r="B12" s="108"/>
      <c r="C12" s="109">
        <v>7.3000000000000001E-3</v>
      </c>
      <c r="D12" s="110"/>
      <c r="E12" s="57"/>
      <c r="F12" s="57"/>
      <c r="G12" s="57"/>
      <c r="H12" s="71"/>
      <c r="I12" s="54"/>
      <c r="J12" s="54"/>
      <c r="K12" s="54"/>
      <c r="L12" s="54"/>
      <c r="M12" s="54"/>
      <c r="N12" s="54"/>
      <c r="O12" s="54"/>
      <c r="P12" s="53"/>
    </row>
    <row r="13" spans="1:22" ht="25.5" customHeight="1">
      <c r="A13" s="105" t="s">
        <v>48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</row>
    <row r="14" spans="1:22">
      <c r="A14" s="98" t="s">
        <v>24</v>
      </c>
      <c r="B14" s="98" t="s">
        <v>0</v>
      </c>
      <c r="C14" s="98" t="s">
        <v>1</v>
      </c>
      <c r="D14" s="98" t="s">
        <v>18</v>
      </c>
      <c r="E14" s="98"/>
      <c r="F14" s="98"/>
      <c r="G14" s="98"/>
      <c r="H14" s="98" t="s">
        <v>29</v>
      </c>
      <c r="I14" s="98"/>
      <c r="J14" s="98"/>
      <c r="K14" s="98"/>
      <c r="L14" s="98"/>
      <c r="M14" s="98"/>
      <c r="N14" s="98"/>
      <c r="O14" s="98"/>
      <c r="P14" s="98"/>
      <c r="Q14" s="98"/>
      <c r="R14" s="98" t="s">
        <v>25</v>
      </c>
      <c r="S14" s="98"/>
      <c r="T14" s="98"/>
      <c r="U14" s="98"/>
      <c r="V14" s="98"/>
    </row>
    <row r="15" spans="1:22" ht="15" customHeight="1">
      <c r="A15" s="98"/>
      <c r="B15" s="98"/>
      <c r="C15" s="98"/>
      <c r="D15" s="98" t="s">
        <v>8</v>
      </c>
      <c r="E15" s="98" t="s">
        <v>15</v>
      </c>
      <c r="F15" s="98"/>
      <c r="G15" s="98"/>
      <c r="H15" s="99" t="s">
        <v>37</v>
      </c>
      <c r="I15" s="98" t="s">
        <v>36</v>
      </c>
      <c r="J15" s="98"/>
      <c r="K15" s="98"/>
      <c r="L15" s="98"/>
      <c r="M15" s="98"/>
      <c r="N15" s="98"/>
      <c r="O15" s="98"/>
      <c r="P15" s="98"/>
      <c r="Q15" s="98"/>
      <c r="R15" s="99" t="s">
        <v>8</v>
      </c>
      <c r="S15" s="98" t="s">
        <v>15</v>
      </c>
      <c r="T15" s="98"/>
      <c r="U15" s="98"/>
      <c r="V15" s="98"/>
    </row>
    <row r="16" spans="1:22" ht="46.5" customHeight="1">
      <c r="A16" s="98"/>
      <c r="B16" s="98"/>
      <c r="C16" s="98"/>
      <c r="D16" s="98"/>
      <c r="E16" s="33" t="s">
        <v>5</v>
      </c>
      <c r="F16" s="33" t="s">
        <v>9</v>
      </c>
      <c r="G16" s="33" t="s">
        <v>21</v>
      </c>
      <c r="H16" s="99"/>
      <c r="I16" s="66" t="s">
        <v>34</v>
      </c>
      <c r="J16" s="66" t="s">
        <v>4</v>
      </c>
      <c r="K16" s="66" t="s">
        <v>35</v>
      </c>
      <c r="L16" s="66" t="s">
        <v>19</v>
      </c>
      <c r="M16" s="67" t="s">
        <v>14</v>
      </c>
      <c r="N16" s="64" t="s">
        <v>6</v>
      </c>
      <c r="O16" s="64" t="s">
        <v>7</v>
      </c>
      <c r="P16" s="64" t="s">
        <v>31</v>
      </c>
      <c r="Q16" s="65" t="s">
        <v>32</v>
      </c>
      <c r="R16" s="99"/>
      <c r="S16" s="42" t="s">
        <v>26</v>
      </c>
      <c r="T16" s="42" t="s">
        <v>19</v>
      </c>
      <c r="U16" s="42" t="s">
        <v>14</v>
      </c>
      <c r="V16" s="34" t="s">
        <v>13</v>
      </c>
    </row>
    <row r="17" spans="1:22" ht="15.75" customHeight="1">
      <c r="A17" s="33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3">
        <v>7</v>
      </c>
      <c r="H17" s="33">
        <v>4</v>
      </c>
      <c r="I17" s="68">
        <v>5</v>
      </c>
      <c r="J17" s="68">
        <v>6</v>
      </c>
      <c r="K17" s="68">
        <v>7</v>
      </c>
      <c r="L17" s="68">
        <v>8</v>
      </c>
      <c r="M17" s="68">
        <v>9</v>
      </c>
      <c r="N17" s="33">
        <v>10</v>
      </c>
      <c r="O17" s="33">
        <v>11</v>
      </c>
      <c r="P17" s="33">
        <v>12</v>
      </c>
      <c r="Q17" s="33">
        <v>13</v>
      </c>
      <c r="R17" s="42">
        <v>12</v>
      </c>
      <c r="S17" s="42">
        <v>13</v>
      </c>
      <c r="T17" s="42">
        <v>14</v>
      </c>
      <c r="U17" s="42">
        <v>15</v>
      </c>
      <c r="V17" s="42">
        <v>16</v>
      </c>
    </row>
    <row r="18" spans="1:22" s="15" customFormat="1" ht="15" customHeight="1">
      <c r="A18" s="100"/>
      <c r="B18" s="100"/>
      <c r="C18" s="100"/>
      <c r="D18" s="33"/>
      <c r="E18" s="33"/>
      <c r="F18" s="33"/>
      <c r="G18" s="33"/>
      <c r="H18" s="33"/>
      <c r="I18" s="68"/>
      <c r="J18" s="68"/>
      <c r="K18" s="68"/>
      <c r="L18" s="68"/>
      <c r="M18" s="68"/>
      <c r="N18" s="33"/>
      <c r="O18" s="33"/>
      <c r="P18" s="33"/>
      <c r="Q18" s="33"/>
      <c r="R18" s="42"/>
      <c r="S18" s="42"/>
      <c r="T18" s="42"/>
      <c r="U18" s="42"/>
      <c r="V18" s="42"/>
    </row>
    <row r="19" spans="1:22" s="15" customFormat="1" ht="57" customHeight="1">
      <c r="A19" s="26">
        <v>1</v>
      </c>
      <c r="B19" s="91" t="s">
        <v>50</v>
      </c>
      <c r="C19" s="31" t="s">
        <v>41</v>
      </c>
      <c r="D19" s="18"/>
      <c r="E19" s="18"/>
      <c r="F19" s="19"/>
      <c r="G19" s="18"/>
      <c r="H19" s="55">
        <f>I19+J19+L19+N19+O19</f>
        <v>237824</v>
      </c>
      <c r="I19" s="69">
        <v>87265</v>
      </c>
      <c r="J19" s="69"/>
      <c r="K19" s="69"/>
      <c r="L19" s="69">
        <v>150559</v>
      </c>
      <c r="M19" s="69"/>
      <c r="N19" s="18"/>
      <c r="O19" s="18"/>
      <c r="P19" s="89">
        <v>104.9</v>
      </c>
      <c r="Q19" s="89"/>
      <c r="R19" s="25"/>
      <c r="S19" s="25"/>
      <c r="T19" s="25"/>
      <c r="U19" s="25"/>
      <c r="V19" s="25"/>
    </row>
    <row r="20" spans="1:22" s="15" customFormat="1">
      <c r="A20" s="102" t="s">
        <v>37</v>
      </c>
      <c r="B20" s="102"/>
      <c r="C20" s="102"/>
      <c r="D20" s="35">
        <f t="shared" ref="D20:V20" si="0">SUM(D19:D19)</f>
        <v>0</v>
      </c>
      <c r="E20" s="35">
        <f t="shared" si="0"/>
        <v>0</v>
      </c>
      <c r="F20" s="35">
        <f t="shared" si="0"/>
        <v>0</v>
      </c>
      <c r="G20" s="35">
        <f t="shared" si="0"/>
        <v>0</v>
      </c>
      <c r="H20" s="35">
        <f t="shared" si="0"/>
        <v>237824</v>
      </c>
      <c r="I20" s="35">
        <f t="shared" si="0"/>
        <v>87265</v>
      </c>
      <c r="J20" s="35">
        <f t="shared" si="0"/>
        <v>0</v>
      </c>
      <c r="K20" s="35">
        <f t="shared" si="0"/>
        <v>0</v>
      </c>
      <c r="L20" s="35">
        <f t="shared" si="0"/>
        <v>150559</v>
      </c>
      <c r="M20" s="35">
        <f t="shared" si="0"/>
        <v>0</v>
      </c>
      <c r="N20" s="35">
        <f t="shared" si="0"/>
        <v>0</v>
      </c>
      <c r="O20" s="35">
        <f t="shared" si="0"/>
        <v>0</v>
      </c>
      <c r="P20" s="35">
        <f t="shared" si="0"/>
        <v>105</v>
      </c>
      <c r="Q20" s="35">
        <f t="shared" si="0"/>
        <v>0</v>
      </c>
      <c r="R20" s="43">
        <f t="shared" si="0"/>
        <v>0</v>
      </c>
      <c r="S20" s="43">
        <f t="shared" si="0"/>
        <v>0</v>
      </c>
      <c r="T20" s="43">
        <f t="shared" si="0"/>
        <v>0</v>
      </c>
      <c r="U20" s="43">
        <f t="shared" si="0"/>
        <v>0</v>
      </c>
      <c r="V20" s="43">
        <f t="shared" si="0"/>
        <v>0</v>
      </c>
    </row>
    <row r="21" spans="1:22" s="15" customFormat="1">
      <c r="A21" s="103" t="s">
        <v>16</v>
      </c>
      <c r="B21" s="103"/>
      <c r="C21" s="103"/>
      <c r="D21" s="32" t="e">
        <f>D20+#REF!</f>
        <v>#REF!</v>
      </c>
      <c r="E21" s="32" t="e">
        <f>E20+#REF!</f>
        <v>#REF!</v>
      </c>
      <c r="F21" s="32" t="e">
        <f>F20+#REF!</f>
        <v>#REF!</v>
      </c>
      <c r="G21" s="32" t="e">
        <f>G20+#REF!</f>
        <v>#REF!</v>
      </c>
      <c r="H21" s="32">
        <f t="shared" ref="H21:Q21" si="1">H20</f>
        <v>237824</v>
      </c>
      <c r="I21" s="70">
        <f t="shared" si="1"/>
        <v>87265</v>
      </c>
      <c r="J21" s="70">
        <f t="shared" si="1"/>
        <v>0</v>
      </c>
      <c r="K21" s="70">
        <f t="shared" si="1"/>
        <v>0</v>
      </c>
      <c r="L21" s="70">
        <f t="shared" si="1"/>
        <v>150559</v>
      </c>
      <c r="M21" s="70">
        <f t="shared" si="1"/>
        <v>0</v>
      </c>
      <c r="N21" s="32">
        <f t="shared" si="1"/>
        <v>0</v>
      </c>
      <c r="O21" s="32">
        <f t="shared" si="1"/>
        <v>0</v>
      </c>
      <c r="P21" s="90">
        <f t="shared" si="1"/>
        <v>105</v>
      </c>
      <c r="Q21" s="90">
        <f t="shared" si="1"/>
        <v>0</v>
      </c>
      <c r="R21" s="32" t="e">
        <f>R20+#REF!</f>
        <v>#REF!</v>
      </c>
      <c r="S21" s="32" t="e">
        <f>S20+#REF!</f>
        <v>#REF!</v>
      </c>
      <c r="T21" s="32" t="e">
        <f>T20+#REF!</f>
        <v>#REF!</v>
      </c>
      <c r="U21" s="32" t="e">
        <f>U20+#REF!</f>
        <v>#REF!</v>
      </c>
      <c r="V21" s="32" t="e">
        <f>V20+#REF!</f>
        <v>#REF!</v>
      </c>
    </row>
    <row r="22" spans="1:22" s="15" customFormat="1" ht="39.75" hidden="1" customHeight="1">
      <c r="A22" s="107" t="s">
        <v>27</v>
      </c>
      <c r="B22" s="107"/>
      <c r="C22" s="107"/>
      <c r="D22" s="32"/>
      <c r="E22" s="32"/>
      <c r="F22" s="32"/>
      <c r="G22" s="32"/>
      <c r="H22" s="45"/>
      <c r="I22" s="70"/>
      <c r="J22" s="70"/>
      <c r="K22" s="70"/>
      <c r="L22" s="70"/>
      <c r="M22" s="70"/>
      <c r="N22" s="32"/>
      <c r="O22" s="32"/>
      <c r="P22" s="32"/>
      <c r="Q22" s="32"/>
      <c r="R22" s="26"/>
      <c r="S22" s="26"/>
      <c r="T22" s="26"/>
      <c r="U22" s="26"/>
      <c r="V22" s="26"/>
    </row>
    <row r="23" spans="1:22" s="15" customFormat="1" ht="18.75" customHeight="1">
      <c r="A23" s="99" t="s">
        <v>28</v>
      </c>
      <c r="B23" s="99"/>
      <c r="C23" s="99"/>
      <c r="D23" s="32"/>
      <c r="E23" s="32"/>
      <c r="F23" s="32"/>
      <c r="G23" s="32"/>
      <c r="H23" s="32"/>
      <c r="I23" s="70"/>
      <c r="J23" s="70"/>
      <c r="K23" s="70"/>
      <c r="L23" s="70"/>
      <c r="M23" s="70"/>
      <c r="N23" s="32"/>
      <c r="O23" s="32"/>
      <c r="P23" s="32"/>
      <c r="Q23" s="32"/>
      <c r="R23" s="26"/>
      <c r="S23" s="26"/>
      <c r="T23" s="26"/>
      <c r="U23" s="26"/>
      <c r="V23" s="26"/>
    </row>
    <row r="24" spans="1:22" s="15" customFormat="1">
      <c r="A24" s="26"/>
      <c r="B24" s="26" t="s">
        <v>45</v>
      </c>
      <c r="C24" s="25"/>
      <c r="D24" s="25"/>
      <c r="E24" s="18"/>
      <c r="F24" s="27"/>
      <c r="G24" s="18"/>
      <c r="H24" s="28">
        <f>H21*0.2</f>
        <v>47564.800000000003</v>
      </c>
      <c r="I24" s="69"/>
      <c r="J24" s="69"/>
      <c r="K24" s="69"/>
      <c r="L24" s="69"/>
      <c r="M24" s="69"/>
      <c r="N24" s="18"/>
      <c r="O24" s="18"/>
      <c r="P24" s="18"/>
      <c r="Q24" s="18"/>
      <c r="R24" s="26"/>
      <c r="S24" s="26"/>
      <c r="T24" s="26"/>
      <c r="U24" s="26"/>
      <c r="V24" s="26"/>
    </row>
    <row r="25" spans="1:22" s="15" customFormat="1" ht="13.5" customHeight="1">
      <c r="A25" s="26"/>
      <c r="B25" s="26" t="s">
        <v>2</v>
      </c>
      <c r="C25" s="25"/>
      <c r="D25" s="25"/>
      <c r="E25" s="18"/>
      <c r="F25" s="27"/>
      <c r="G25" s="18"/>
      <c r="H25" s="28">
        <f>H21+H24</f>
        <v>285388.79999999999</v>
      </c>
      <c r="I25" s="69"/>
      <c r="J25" s="69"/>
      <c r="K25" s="69"/>
      <c r="L25" s="69"/>
      <c r="M25" s="69"/>
      <c r="N25" s="18"/>
      <c r="O25" s="18"/>
      <c r="P25" s="18"/>
      <c r="Q25" s="18"/>
      <c r="R25" s="26"/>
      <c r="S25" s="26"/>
      <c r="T25" s="26"/>
      <c r="U25" s="26"/>
      <c r="V25" s="26"/>
    </row>
    <row r="26" spans="1:22" hidden="1">
      <c r="A26" s="106" t="s">
        <v>17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26"/>
      <c r="S26" s="26"/>
      <c r="T26" s="26"/>
      <c r="U26" s="26"/>
      <c r="V26" s="26"/>
    </row>
    <row r="27" spans="1:22" ht="15" hidden="1" customHeight="1">
      <c r="A27" s="52" t="s">
        <v>10</v>
      </c>
      <c r="B27" s="107" t="s">
        <v>11</v>
      </c>
      <c r="C27" s="107"/>
      <c r="D27" s="29"/>
      <c r="E27" s="24"/>
      <c r="F27" s="30"/>
      <c r="G27" s="24"/>
      <c r="H27" s="23" t="e">
        <f>#REF!</f>
        <v>#REF!</v>
      </c>
      <c r="I27" s="24"/>
      <c r="J27" s="24"/>
      <c r="K27" s="24"/>
      <c r="L27" s="24"/>
      <c r="M27" s="24"/>
      <c r="N27" s="24"/>
      <c r="O27" s="24"/>
      <c r="P27" s="24"/>
      <c r="Q27" s="24"/>
      <c r="R27" s="26"/>
      <c r="S27" s="26"/>
      <c r="T27" s="26"/>
      <c r="U27" s="26"/>
      <c r="V27" s="26"/>
    </row>
    <row r="28" spans="1:22" ht="13.5" hidden="1" customHeight="1">
      <c r="A28" s="101" t="s">
        <v>5</v>
      </c>
      <c r="B28" s="101"/>
      <c r="C28" s="101"/>
      <c r="D28" s="101"/>
      <c r="E28" s="101"/>
      <c r="F28" s="101"/>
      <c r="G28" s="22"/>
      <c r="H28" s="23" t="e">
        <f>E21*6.21+16</f>
        <v>#REF!</v>
      </c>
      <c r="I28" s="24"/>
      <c r="J28" s="24"/>
      <c r="K28" s="24"/>
      <c r="L28" s="24"/>
      <c r="M28" s="24"/>
      <c r="N28" s="24"/>
      <c r="O28" s="24"/>
      <c r="P28" s="24"/>
      <c r="Q28" s="24"/>
      <c r="R28" s="26"/>
      <c r="S28" s="26"/>
      <c r="T28" s="26"/>
      <c r="U28" s="26"/>
      <c r="V28" s="26"/>
    </row>
    <row r="29" spans="1:22" ht="13.5" hidden="1" customHeight="1">
      <c r="A29" s="101" t="s">
        <v>12</v>
      </c>
      <c r="B29" s="101"/>
      <c r="C29" s="101"/>
      <c r="D29" s="101"/>
      <c r="E29" s="101"/>
      <c r="F29" s="101"/>
      <c r="G29" s="22"/>
      <c r="H29" s="23" t="e">
        <f>F21*5.19+1</f>
        <v>#REF!</v>
      </c>
      <c r="I29" s="24"/>
      <c r="J29" s="24"/>
      <c r="K29" s="24"/>
      <c r="L29" s="24"/>
      <c r="M29" s="24"/>
      <c r="N29" s="24"/>
      <c r="O29" s="24"/>
      <c r="P29" s="24"/>
      <c r="Q29" s="24"/>
      <c r="R29" s="26"/>
      <c r="S29" s="26"/>
      <c r="T29" s="26"/>
      <c r="U29" s="26"/>
      <c r="V29" s="26"/>
    </row>
    <row r="30" spans="1:22" ht="18" hidden="1" customHeight="1">
      <c r="A30" s="26"/>
      <c r="B30" s="29" t="s">
        <v>30</v>
      </c>
      <c r="C30" s="36"/>
      <c r="D30" s="36" t="e">
        <f>D21</f>
        <v>#REF!</v>
      </c>
      <c r="E30" s="36"/>
      <c r="F30" s="37"/>
      <c r="G30" s="36"/>
      <c r="H30" s="36" t="e">
        <f>H21+H28+H29</f>
        <v>#REF!</v>
      </c>
      <c r="I30" s="36"/>
      <c r="J30" s="36"/>
      <c r="K30" s="36"/>
      <c r="L30" s="36"/>
      <c r="M30" s="36"/>
      <c r="N30" s="36"/>
      <c r="O30" s="36"/>
      <c r="P30" s="36"/>
      <c r="Q30" s="36"/>
      <c r="R30" s="44"/>
      <c r="S30" s="44"/>
      <c r="T30" s="44"/>
      <c r="U30" s="44"/>
      <c r="V30" s="44"/>
    </row>
    <row r="31" spans="1:22" s="12" customFormat="1" ht="29.25" customHeight="1">
      <c r="A31" s="96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5"/>
      <c r="S31" s="5"/>
      <c r="T31" s="5"/>
      <c r="U31" s="5"/>
      <c r="V31" s="5"/>
    </row>
    <row r="32" spans="1:22" s="38" customFormat="1" ht="22.15" customHeight="1">
      <c r="B32" s="20" t="s">
        <v>42</v>
      </c>
      <c r="C32" s="39"/>
      <c r="D32" s="73"/>
      <c r="E32" s="39"/>
      <c r="F32" s="93" t="s">
        <v>22</v>
      </c>
      <c r="G32" s="93"/>
      <c r="H32" s="59"/>
      <c r="I32" s="84" t="s">
        <v>43</v>
      </c>
      <c r="J32" s="21"/>
      <c r="K32" s="21"/>
      <c r="L32" s="21"/>
      <c r="M32" s="21"/>
      <c r="N32" s="21"/>
      <c r="O32" s="21"/>
      <c r="P32" s="21"/>
      <c r="Q32" s="21"/>
      <c r="R32" s="5"/>
      <c r="S32" s="5"/>
      <c r="T32" s="5"/>
      <c r="U32" s="5"/>
      <c r="V32" s="5"/>
    </row>
    <row r="33" spans="2:22" s="38" customFormat="1" ht="22.15" customHeight="1">
      <c r="B33" s="20"/>
      <c r="C33" s="58"/>
      <c r="D33" s="92"/>
      <c r="E33" s="58"/>
      <c r="F33" s="92"/>
      <c r="G33" s="92"/>
      <c r="H33" s="40"/>
      <c r="I33" s="84"/>
      <c r="J33" s="21"/>
      <c r="K33" s="21"/>
      <c r="L33" s="21"/>
      <c r="M33" s="21"/>
      <c r="N33" s="21"/>
      <c r="O33" s="21"/>
      <c r="P33" s="21"/>
      <c r="Q33" s="21"/>
      <c r="R33" s="5"/>
      <c r="S33" s="5"/>
      <c r="T33" s="5"/>
      <c r="U33" s="5"/>
      <c r="V33" s="5"/>
    </row>
    <row r="34" spans="2:22" s="38" customFormat="1" ht="15.75">
      <c r="B34" s="20"/>
      <c r="C34" s="21"/>
      <c r="D34" s="21"/>
      <c r="E34" s="58"/>
      <c r="F34" s="21"/>
      <c r="G34" s="41"/>
      <c r="H34" s="40"/>
      <c r="I34" s="21"/>
      <c r="J34" s="21"/>
      <c r="K34" s="21"/>
      <c r="L34" s="21"/>
      <c r="M34" s="21"/>
      <c r="N34" s="21"/>
      <c r="O34" s="21"/>
      <c r="P34" s="21"/>
      <c r="Q34" s="21"/>
      <c r="R34" s="5"/>
      <c r="S34" s="5"/>
      <c r="T34" s="5"/>
      <c r="U34" s="5"/>
      <c r="V34" s="5"/>
    </row>
    <row r="35" spans="2:22" s="38" customFormat="1" ht="15.75">
      <c r="B35" s="20" t="s">
        <v>44</v>
      </c>
      <c r="C35" s="39"/>
      <c r="D35" s="51"/>
      <c r="E35" s="39"/>
      <c r="F35" s="51"/>
      <c r="G35" s="60"/>
      <c r="H35" s="60"/>
      <c r="I35" s="84" t="s">
        <v>52</v>
      </c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2:22" s="7" customFormat="1" ht="18.75">
      <c r="B36" s="16"/>
      <c r="C36" s="6"/>
      <c r="D36" s="6"/>
      <c r="E36" s="3"/>
      <c r="F36" s="17"/>
      <c r="G36" s="17"/>
      <c r="H36" s="17"/>
      <c r="I36" s="2"/>
      <c r="J36" s="2"/>
      <c r="K36" s="2"/>
      <c r="L36" s="2"/>
      <c r="M36" s="2"/>
      <c r="N36" s="2"/>
      <c r="O36" s="2"/>
      <c r="P36" s="2"/>
      <c r="Q36" s="2"/>
      <c r="R36" s="5"/>
      <c r="S36" s="5"/>
      <c r="T36" s="5"/>
      <c r="U36" s="5"/>
      <c r="V36" s="5"/>
    </row>
    <row r="37" spans="2:22" s="38" customFormat="1" ht="15.75">
      <c r="B37" s="20"/>
      <c r="C37" s="58"/>
      <c r="D37" s="85"/>
      <c r="E37" s="58"/>
      <c r="F37" s="85"/>
      <c r="G37" s="86"/>
      <c r="H37" s="86"/>
      <c r="I37" s="58"/>
      <c r="J37" s="21"/>
      <c r="K37" s="21"/>
      <c r="L37" s="21"/>
      <c r="M37" s="21"/>
      <c r="N37" s="21"/>
      <c r="O37" s="21"/>
      <c r="P37" s="21"/>
      <c r="Q37" s="21"/>
      <c r="R37" s="5"/>
      <c r="S37" s="5"/>
      <c r="T37" s="5"/>
      <c r="U37" s="5"/>
      <c r="V37" s="5"/>
    </row>
    <row r="38" spans="2:22">
      <c r="C38" s="87"/>
      <c r="D38" s="87"/>
      <c r="E38" s="87"/>
      <c r="F38" s="88"/>
      <c r="G38" s="87"/>
      <c r="H38" s="87"/>
      <c r="I38" s="87"/>
      <c r="J38" s="1"/>
      <c r="K38" s="1"/>
      <c r="L38" s="1"/>
      <c r="M38" s="1"/>
      <c r="N38" s="1"/>
      <c r="O38" s="1"/>
      <c r="P38" s="1"/>
      <c r="Q38" s="1"/>
    </row>
    <row r="39" spans="2:22">
      <c r="C39" s="1"/>
      <c r="D39" s="1"/>
      <c r="E39" s="1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2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2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2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2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2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2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2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2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</sheetData>
  <mergeCells count="35">
    <mergeCell ref="O1:Q1"/>
    <mergeCell ref="M2:Q2"/>
    <mergeCell ref="N3:Q3"/>
    <mergeCell ref="A7:U7"/>
    <mergeCell ref="A8:U8"/>
    <mergeCell ref="N4:Q4"/>
    <mergeCell ref="R14:V14"/>
    <mergeCell ref="R15:R16"/>
    <mergeCell ref="S15:V15"/>
    <mergeCell ref="A12:B12"/>
    <mergeCell ref="C12:D12"/>
    <mergeCell ref="A9:P9"/>
    <mergeCell ref="A13:P13"/>
    <mergeCell ref="A26:Q26"/>
    <mergeCell ref="B27:C27"/>
    <mergeCell ref="I15:Q15"/>
    <mergeCell ref="D14:G14"/>
    <mergeCell ref="E15:G15"/>
    <mergeCell ref="A23:C23"/>
    <mergeCell ref="A22:C22"/>
    <mergeCell ref="F32:G32"/>
    <mergeCell ref="A11:B11"/>
    <mergeCell ref="C11:D11"/>
    <mergeCell ref="A31:Q31"/>
    <mergeCell ref="D15:D16"/>
    <mergeCell ref="H15:H16"/>
    <mergeCell ref="A18:C18"/>
    <mergeCell ref="H14:Q14"/>
    <mergeCell ref="A14:A16"/>
    <mergeCell ref="A28:F28"/>
    <mergeCell ref="A20:C20"/>
    <mergeCell ref="A29:F29"/>
    <mergeCell ref="A21:C21"/>
    <mergeCell ref="B14:B16"/>
    <mergeCell ref="C14:C16"/>
  </mergeCells>
  <pageMargins left="0.39370078740157483" right="0.39370078740157483" top="0.31496062992125984" bottom="7.874015748031496E-2" header="0.31496062992125984" footer="0.31496062992125984"/>
  <pageSetup paperSize="9" scale="7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2023-09-28T03:57:23Z</dcterms:modified>
</cp:coreProperties>
</file>